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1-2023\Achizitii directe\LABORATOR\Scheme de intercomparare\"/>
    </mc:Choice>
  </mc:AlternateContent>
  <bookViews>
    <workbookView xWindow="0" yWindow="0" windowWidth="28800" windowHeight="12435"/>
  </bookViews>
  <sheets>
    <sheet name="tot" sheetId="1" r:id="rId1"/>
    <sheet name="Fotometric " sheetId="2" r:id="rId2"/>
    <sheet name="ERA " sheetId="3" r:id="rId3"/>
  </sheets>
  <definedNames>
    <definedName name="_xlnm._FilterDatabase" localSheetId="2" hidden="1">'ERA '!$B$12:$M$34</definedName>
    <definedName name="_xlnm._FilterDatabase" localSheetId="1" hidden="1">'Fotometric '!$B$11:$M$27</definedName>
    <definedName name="_xlnm._FilterDatabase" localSheetId="0" hidden="1">tot!$B$11:$J$17</definedName>
    <definedName name="_xlnm.Print_Area" localSheetId="2">'ERA '!$A$1:$O$45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1" i="2" l="1"/>
  <c r="O34" i="3"/>
  <c r="O32" i="3"/>
  <c r="O30" i="3"/>
  <c r="O28" i="3"/>
  <c r="O27" i="3"/>
  <c r="O24" i="3"/>
  <c r="O22" i="3"/>
  <c r="O23" i="3"/>
  <c r="O21" i="3"/>
  <c r="O19" i="3"/>
  <c r="O18" i="3"/>
  <c r="O16" i="3"/>
  <c r="O15" i="3"/>
  <c r="O33" i="2"/>
  <c r="O31" i="2"/>
  <c r="O29" i="2"/>
  <c r="O27" i="2"/>
  <c r="O26" i="2"/>
  <c r="O22" i="2"/>
  <c r="O20" i="2"/>
  <c r="O17" i="2"/>
  <c r="O16" i="2"/>
  <c r="O14" i="2"/>
  <c r="O36" i="3" l="1"/>
  <c r="O38" i="3" s="1"/>
  <c r="O40" i="3" s="1"/>
</calcChain>
</file>

<file path=xl/sharedStrings.xml><?xml version="1.0" encoding="utf-8"?>
<sst xmlns="http://schemas.openxmlformats.org/spreadsheetml/2006/main" count="280" uniqueCount="123">
  <si>
    <t>Administraţia Naţională "Apele Române"</t>
  </si>
  <si>
    <t>Administraţia Bazinală de Apă Someş-Tisa</t>
  </si>
  <si>
    <t>Laboratorul Regional de Calitatea Apelor Cluj</t>
  </si>
  <si>
    <t xml:space="preserve">Nr.            / RL-8.3-01 / LRCA Cluj / </t>
  </si>
  <si>
    <t>Nr. crt.</t>
  </si>
  <si>
    <t>Perioada / Ciclu de acreditare: 2018 ÷ 2022</t>
  </si>
  <si>
    <t>Planificat pentru perioada în curs</t>
  </si>
  <si>
    <t xml:space="preserve">LCA </t>
  </si>
  <si>
    <t>Necesar pentru anul în curs</t>
  </si>
  <si>
    <t>Furnizor</t>
  </si>
  <si>
    <t>Schema</t>
  </si>
  <si>
    <t>Perioada</t>
  </si>
  <si>
    <t>Pret unitar [RON]</t>
  </si>
  <si>
    <t>Pret total [RON]</t>
  </si>
  <si>
    <t>Indicatori determinaţi</t>
  </si>
  <si>
    <t>Cluj</t>
  </si>
  <si>
    <t>Bistrita</t>
  </si>
  <si>
    <t>Zalau</t>
  </si>
  <si>
    <t>Baia Mare</t>
  </si>
  <si>
    <t>Satu Mare</t>
  </si>
  <si>
    <t>I.</t>
  </si>
  <si>
    <t>Parametrii generali</t>
  </si>
  <si>
    <t>Determinarea conţinutului de materii totale în suspensie</t>
  </si>
  <si>
    <t>x</t>
  </si>
  <si>
    <t>LGC</t>
  </si>
  <si>
    <t>PT-AQ-03</t>
  </si>
  <si>
    <t>11.07 - 15.08</t>
  </si>
  <si>
    <t>II.</t>
  </si>
  <si>
    <t>Condiţii de oxigenare</t>
  </si>
  <si>
    <t>Determinarea oxigenului dizolvat</t>
  </si>
  <si>
    <t>MUSO (ERA)</t>
  </si>
  <si>
    <t>Dissolved Oxygen 212</t>
  </si>
  <si>
    <t>18.07 - 01.09</t>
  </si>
  <si>
    <t>TOC / DOC</t>
  </si>
  <si>
    <t>557 ERA Organic carbon</t>
  </si>
  <si>
    <t xml:space="preserve">11.07 - 15.08 </t>
  </si>
  <si>
    <t>III.</t>
  </si>
  <si>
    <t>Salinitate</t>
  </si>
  <si>
    <t>Determinarea conţinutului de cloruri</t>
  </si>
  <si>
    <t>581 Minerals, WasteWatR™</t>
  </si>
  <si>
    <t xml:space="preserve">18.07 - 01.09 </t>
  </si>
  <si>
    <t>Determinarea continuţului de sulfaţi</t>
  </si>
  <si>
    <t>IV.</t>
  </si>
  <si>
    <t>V.</t>
  </si>
  <si>
    <t>Nutrienţi</t>
  </si>
  <si>
    <t>Determinarea conţinutului de azot. Metoda care foloseşte digestia oxidativă cu peroxodisulfat</t>
  </si>
  <si>
    <t>PT-AQ-10</t>
  </si>
  <si>
    <t xml:space="preserve"> 08.08 - 12.09</t>
  </si>
  <si>
    <r>
      <t>Determinarea conţinutului de azot legat (TN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>) după oxidare la oxizi de azot</t>
    </r>
  </si>
  <si>
    <t>Determinarea conţinutului de fosfor total</t>
  </si>
  <si>
    <t>VI.</t>
  </si>
  <si>
    <t>Alţi  poluanţi</t>
  </si>
  <si>
    <t>Determinarea indicelui de fenol</t>
  </si>
  <si>
    <t>589 Total Phenolics
 (4-AAP), WP</t>
  </si>
  <si>
    <t>Determinarea agenţilor de suprafaţă anionici prin măsurarea indicelui de albastru de metilen</t>
  </si>
  <si>
    <t>Determinarea conţinutului de cianuri totale</t>
  </si>
  <si>
    <t>PT-AQ-02S</t>
  </si>
  <si>
    <t>Determinarea substanţelor extractibile cu solvenţi</t>
  </si>
  <si>
    <t>582  Oil &amp; Grease</t>
  </si>
  <si>
    <t>VII.</t>
  </si>
  <si>
    <t>586 Trace Metals</t>
  </si>
  <si>
    <t>VIII.</t>
  </si>
  <si>
    <r>
      <t xml:space="preserve">Determinarea conţinutului de metale grele AAS – cuptor </t>
    </r>
    <r>
      <rPr>
        <sz val="10"/>
        <color theme="1"/>
        <rFont val="Arial"/>
        <family val="2"/>
      </rPr>
      <t>(Cd, Cu, Cr, Ni, Pb)</t>
    </r>
  </si>
  <si>
    <t>Metale AFS</t>
  </si>
  <si>
    <t>Mercur</t>
  </si>
  <si>
    <t>896 Low-Level Mercury</t>
  </si>
  <si>
    <r>
      <t xml:space="preserve">Metale ICP MS </t>
    </r>
    <r>
      <rPr>
        <sz val="10"/>
        <color theme="1"/>
        <rFont val="Arial"/>
        <family val="2"/>
      </rPr>
      <t>(Li, Be, B, Na, Al, K, Ti, V, Cr, Mn, Fe, Co, Ni, Cu, Zn, As, Se, Md, Ag, Cd, Sn, Sb, Te, Ba, Tl, Pb, U)</t>
    </r>
  </si>
  <si>
    <t>Determinări cromatografice</t>
  </si>
  <si>
    <t>Determinarea unor pesticide organoclorurate, bifenili policloruraţi şi clorbenzeni</t>
  </si>
  <si>
    <t>643 BTEX &amp; MTBE in Water</t>
  </si>
  <si>
    <t xml:space="preserve">Determinarea unor compuşi organici cu azot şi fosfor prin tehnica GC-FTD </t>
  </si>
  <si>
    <r>
      <t xml:space="preserve">Pesticide triazinice </t>
    </r>
    <r>
      <rPr>
        <sz val="10"/>
        <color theme="1"/>
        <rFont val="Arial"/>
        <family val="2"/>
      </rPr>
      <t>(Simazin, Atrazin)</t>
    </r>
  </si>
  <si>
    <t>487 PT Nitrogen Pesticides, WP</t>
  </si>
  <si>
    <r>
      <t xml:space="preserve">Alte pesticide </t>
    </r>
    <r>
      <rPr>
        <sz val="10"/>
        <color theme="1"/>
        <rFont val="Arial"/>
        <family val="2"/>
      </rPr>
      <t>(Trifluralil)</t>
    </r>
  </si>
  <si>
    <r>
      <t xml:space="preserve">Determinarea conţinutului de hidrocarburi halogenate foarte volatile
</t>
    </r>
    <r>
      <rPr>
        <sz val="10"/>
        <color theme="1"/>
        <rFont val="Arial"/>
        <family val="2"/>
      </rPr>
      <t>(Diclormetan, Triclormetan, Tetraclormetan, 
1,2-Dicloretan, Tricloretilenă, Tetracloretenă, 
1,1,2 –Tricloretan, 1,1,1,2 – Tetracloretan, Hexaclorbutadienă)</t>
    </r>
  </si>
  <si>
    <t>840 Regulated Volatiles</t>
  </si>
  <si>
    <t>Determinarea indicelui de hidrocarburi. Metoda prin extracţie în solvent şi cromatografie în fază gazoasă</t>
  </si>
  <si>
    <t>PT-AQ-23</t>
  </si>
  <si>
    <t>Intocmit,</t>
  </si>
  <si>
    <t>Coordonator Calitate Laboratoare</t>
  </si>
  <si>
    <t>ing. Cristina Ionescu</t>
  </si>
  <si>
    <t>EVALUARE OFERTE SCHEME DE INTERCOMPARARE PENTRU LABORATOARELE ABAST PENTRU ANUL 2022</t>
  </si>
  <si>
    <t>PT-7A</t>
  </si>
  <si>
    <t>PT-7D</t>
  </si>
  <si>
    <t>LGC Fotometric</t>
  </si>
  <si>
    <t>Pret total fara TVA:</t>
  </si>
  <si>
    <t>TVA (19%):</t>
  </si>
  <si>
    <t>Pret total cu TVA:</t>
  </si>
  <si>
    <t>6.1</t>
  </si>
  <si>
    <t>6.2</t>
  </si>
  <si>
    <t>6.3</t>
  </si>
  <si>
    <t>6.4</t>
  </si>
  <si>
    <t>892 ERA PT</t>
  </si>
  <si>
    <t>10.1</t>
  </si>
  <si>
    <t>10.2</t>
  </si>
  <si>
    <t>Fotometric:</t>
  </si>
  <si>
    <t>ERA</t>
  </si>
  <si>
    <t>Pret total total cu TVA:</t>
  </si>
  <si>
    <r>
      <t xml:space="preserve">Determinarea conţinutului de metale grele AAS – flacără </t>
    </r>
    <r>
      <rPr>
        <sz val="10"/>
        <color theme="1"/>
        <rFont val="Arial"/>
        <family val="2"/>
      </rPr>
      <t>(Na, K, Cd, Cr, Ni, Cu, Zn, Pb, Fe, Mn)</t>
    </r>
  </si>
  <si>
    <r>
      <t xml:space="preserve">Determinarea conţinutului de benzen şi derivaţi benzenici. Metoda headspace-BTEX 
</t>
    </r>
    <r>
      <rPr>
        <sz val="10"/>
        <color theme="1"/>
        <rFont val="Arial"/>
        <family val="2"/>
      </rPr>
      <t>(Benzen, Toluen, Etilbenzen, o – Xilen, m – Xilen, p – Xilen, m + p Xilen)</t>
    </r>
  </si>
  <si>
    <r>
      <t xml:space="preserve">Drinuri </t>
    </r>
    <r>
      <rPr>
        <sz val="10"/>
        <rFont val="Arial"/>
        <family val="2"/>
      </rPr>
      <t>(Aldrin, Isodrin, Dieldrin, Endrin)</t>
    </r>
  </si>
  <si>
    <r>
      <t xml:space="preserve">Determinarea clorbenzenilor
</t>
    </r>
    <r>
      <rPr>
        <sz val="10"/>
        <rFont val="Arial"/>
        <family val="2"/>
      </rPr>
      <t>(1,2,4 Triclorbenzen, 1,2,3 Triclorbenzen, Pentaclorbenzen, Hexaclorbenzen)</t>
    </r>
  </si>
  <si>
    <r>
      <t xml:space="preserve">Determinarea bifenililor policloruraţi
</t>
    </r>
    <r>
      <rPr>
        <sz val="10"/>
        <rFont val="Arial"/>
        <family val="2"/>
      </rPr>
      <t>(PCB 28, PCB 52, PCB 101, PCB 118, PCB 138, PCB 153, PCB 180)</t>
    </r>
  </si>
  <si>
    <t>22.08 - 26.09</t>
  </si>
  <si>
    <t>26.09 - 31.10</t>
  </si>
  <si>
    <r>
      <t xml:space="preserve">Determinarea unor insecticide organoclorurate </t>
    </r>
    <r>
      <rPr>
        <sz val="10"/>
        <rFont val="Arial"/>
        <family val="2"/>
      </rPr>
      <t>(alfa-HCH, beta-HCH, gamma-HCH (Lindan), delta-HCH*, Alachlor, Endosulfan (alfa), Endosulfan (beta), p,p,-DDT, 
o,p'-DDT*, p,p'-DDE*, p,p'-DDD*, Heptaclor*, Heptaclor-exo-epoxid (cis-, izomer B)*)</t>
    </r>
  </si>
  <si>
    <t>MUSO - ERA</t>
  </si>
  <si>
    <t>SCHEME DE INTERCOMPARARE PENTRU LABORATOARELE ABAST PENTRU ANUL 2023</t>
  </si>
  <si>
    <t>Anexă</t>
  </si>
  <si>
    <t>Perioada / Ciclu de acreditare: 2022 ÷ 2026</t>
  </si>
  <si>
    <t xml:space="preserve">Domeniu </t>
  </si>
  <si>
    <t>Coordonator tehnic laboratoare</t>
  </si>
  <si>
    <t>dr. biol. Claudia Nagy</t>
  </si>
  <si>
    <r>
      <rPr>
        <sz val="10"/>
        <color theme="1"/>
        <rFont val="Arial"/>
        <family val="2"/>
      </rPr>
      <t>Determinarea conţinutului de hidrocarburi halogenate foarte volatile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(Diclormetan, Triclormetan, Tetraclormetan, 
1,2-Dicloretan, Tricloretilenă, Tetracloretenă, 
1,1,2 –Tricloretan, 1,1,1,2 – Tetracloretan, Hexaclorbutadienă)</t>
    </r>
  </si>
  <si>
    <t>5-10 unit pH</t>
  </si>
  <si>
    <t xml:space="preserve">Determinarea pH – ului </t>
  </si>
  <si>
    <t>140-800 mg/l 20-100 mg/l</t>
  </si>
  <si>
    <t xml:space="preserve">Determinarea conţinutului de reziduu filtrabil uscat la 105 grade Celsius si materii totale in suspensie </t>
  </si>
  <si>
    <t>0.2-1 mg/l</t>
  </si>
  <si>
    <t xml:space="preserve">Determinarea agenţilor de suprafaţă anionici - MBAS </t>
  </si>
  <si>
    <t>20-100 ng/l</t>
  </si>
  <si>
    <t xml:space="preserve">Mercur </t>
  </si>
  <si>
    <t>100-4000 ng/l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</si>
</sst>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C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00CC"/>
      <name val="Arial"/>
      <family val="2"/>
    </font>
    <font>
      <vertAlign val="subscript"/>
      <sz val="10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2" fontId="9" fillId="0" borderId="21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2" fontId="5" fillId="0" borderId="21" xfId="0" applyNumberFormat="1" applyFont="1" applyFill="1" applyBorder="1" applyAlignment="1">
      <alignment horizontal="center" vertical="center"/>
    </xf>
    <xf numFmtId="2" fontId="5" fillId="0" borderId="22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/>
    </xf>
    <xf numFmtId="0" fontId="6" fillId="0" borderId="2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2"/>
  <sheetViews>
    <sheetView tabSelected="1" zoomScaleNormal="100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N17" sqref="N17"/>
    </sheetView>
  </sheetViews>
  <sheetFormatPr defaultColWidth="8.85546875" defaultRowHeight="12.75" x14ac:dyDescent="0.25"/>
  <cols>
    <col min="1" max="1" width="5.7109375" style="3" customWidth="1"/>
    <col min="2" max="2" width="8.7109375" style="3" customWidth="1"/>
    <col min="3" max="3" width="42.28515625" style="3" customWidth="1"/>
    <col min="4" max="4" width="13.7109375" style="3" customWidth="1"/>
    <col min="5" max="7" width="8.7109375" style="3" customWidth="1"/>
    <col min="8" max="9" width="9.7109375" style="3" customWidth="1"/>
    <col min="10" max="10" width="10.7109375" style="3" customWidth="1"/>
    <col min="11" max="13" width="8.85546875" style="3"/>
    <col min="14" max="14" width="11.28515625" style="3" bestFit="1" customWidth="1"/>
    <col min="15" max="16384" width="8.85546875" style="3"/>
  </cols>
  <sheetData>
    <row r="1" spans="2:16" x14ac:dyDescent="0.25">
      <c r="B1" s="1" t="s">
        <v>0</v>
      </c>
      <c r="C1" s="2"/>
      <c r="D1" s="2"/>
    </row>
    <row r="2" spans="2:16" x14ac:dyDescent="0.25">
      <c r="B2" s="1" t="s">
        <v>1</v>
      </c>
      <c r="C2" s="2"/>
      <c r="D2" s="2"/>
    </row>
    <row r="3" spans="2:16" x14ac:dyDescent="0.25">
      <c r="B3" s="1" t="s">
        <v>2</v>
      </c>
      <c r="C3" s="2"/>
      <c r="D3" s="2"/>
    </row>
    <row r="4" spans="2:16" x14ac:dyDescent="0.25">
      <c r="B4" s="1"/>
      <c r="C4" s="2"/>
      <c r="D4" s="2"/>
    </row>
    <row r="5" spans="2:16" x14ac:dyDescent="0.25">
      <c r="B5" s="3" t="s">
        <v>108</v>
      </c>
    </row>
    <row r="7" spans="2:16" x14ac:dyDescent="0.25">
      <c r="B7" s="148" t="s">
        <v>107</v>
      </c>
      <c r="C7" s="148"/>
      <c r="D7" s="148"/>
      <c r="E7" s="148"/>
      <c r="F7" s="148"/>
      <c r="G7" s="148"/>
      <c r="H7" s="148"/>
      <c r="I7" s="148"/>
      <c r="J7" s="148"/>
    </row>
    <row r="8" spans="2:16" x14ac:dyDescent="0.25">
      <c r="B8" s="148"/>
      <c r="C8" s="148"/>
      <c r="D8" s="148"/>
      <c r="E8" s="148"/>
      <c r="F8" s="148"/>
      <c r="G8" s="148"/>
      <c r="H8" s="148"/>
      <c r="I8" s="148"/>
      <c r="J8" s="148"/>
    </row>
    <row r="9" spans="2:16" x14ac:dyDescent="0.25">
      <c r="B9" s="5"/>
      <c r="C9" s="5"/>
      <c r="D9" s="5"/>
      <c r="E9" s="5"/>
      <c r="F9" s="5"/>
      <c r="G9" s="5"/>
      <c r="H9" s="5"/>
      <c r="I9" s="5"/>
      <c r="J9" s="5"/>
    </row>
    <row r="10" spans="2:16" x14ac:dyDescent="0.25">
      <c r="B10" s="5"/>
    </row>
    <row r="11" spans="2:16" ht="51" customHeight="1" x14ac:dyDescent="0.25">
      <c r="B11" s="149" t="s">
        <v>4</v>
      </c>
      <c r="C11" s="142" t="s">
        <v>109</v>
      </c>
      <c r="D11" s="149" t="s">
        <v>110</v>
      </c>
      <c r="E11" s="150" t="s">
        <v>7</v>
      </c>
      <c r="F11" s="150"/>
      <c r="G11" s="150"/>
      <c r="H11" s="150"/>
      <c r="I11" s="150"/>
      <c r="J11" s="149" t="s">
        <v>8</v>
      </c>
    </row>
    <row r="12" spans="2:16" ht="27.6" customHeight="1" x14ac:dyDescent="0.25">
      <c r="B12" s="149"/>
      <c r="C12" s="142" t="s">
        <v>14</v>
      </c>
      <c r="D12" s="149"/>
      <c r="E12" s="142" t="s">
        <v>15</v>
      </c>
      <c r="F12" s="142" t="s">
        <v>16</v>
      </c>
      <c r="G12" s="142" t="s">
        <v>17</v>
      </c>
      <c r="H12" s="142" t="s">
        <v>18</v>
      </c>
      <c r="I12" s="142" t="s">
        <v>19</v>
      </c>
      <c r="J12" s="149"/>
    </row>
    <row r="13" spans="2:16" ht="38.25" x14ac:dyDescent="0.25">
      <c r="B13" s="143">
        <v>1</v>
      </c>
      <c r="C13" s="144" t="s">
        <v>117</v>
      </c>
      <c r="D13" s="143" t="s">
        <v>116</v>
      </c>
      <c r="E13" s="142" t="s">
        <v>23</v>
      </c>
      <c r="F13" s="142" t="s">
        <v>23</v>
      </c>
      <c r="G13" s="142" t="s">
        <v>23</v>
      </c>
      <c r="H13" s="142" t="s">
        <v>23</v>
      </c>
      <c r="I13" s="142" t="s">
        <v>23</v>
      </c>
      <c r="J13" s="142">
        <v>5</v>
      </c>
      <c r="M13" s="183"/>
      <c r="P13" s="183"/>
    </row>
    <row r="14" spans="2:16" x14ac:dyDescent="0.25">
      <c r="B14" s="143">
        <v>2</v>
      </c>
      <c r="C14" s="144" t="s">
        <v>115</v>
      </c>
      <c r="D14" s="143" t="s">
        <v>114</v>
      </c>
      <c r="E14" s="142" t="s">
        <v>23</v>
      </c>
      <c r="F14" s="142" t="s">
        <v>23</v>
      </c>
      <c r="G14" s="142" t="s">
        <v>23</v>
      </c>
      <c r="H14" s="142" t="s">
        <v>23</v>
      </c>
      <c r="I14" s="142" t="s">
        <v>23</v>
      </c>
      <c r="J14" s="142">
        <v>5</v>
      </c>
      <c r="L14" s="141"/>
    </row>
    <row r="15" spans="2:16" ht="25.5" x14ac:dyDescent="0.25">
      <c r="B15" s="143">
        <v>3</v>
      </c>
      <c r="C15" s="144" t="s">
        <v>119</v>
      </c>
      <c r="D15" s="143" t="s">
        <v>118</v>
      </c>
      <c r="E15" s="142" t="s">
        <v>23</v>
      </c>
      <c r="F15" s="142" t="s">
        <v>23</v>
      </c>
      <c r="G15" s="142" t="s">
        <v>23</v>
      </c>
      <c r="H15" s="142" t="s">
        <v>23</v>
      </c>
      <c r="I15" s="142" t="s">
        <v>23</v>
      </c>
      <c r="J15" s="142">
        <v>5</v>
      </c>
      <c r="L15" s="141"/>
    </row>
    <row r="16" spans="2:16" x14ac:dyDescent="0.25">
      <c r="B16" s="143">
        <v>4</v>
      </c>
      <c r="C16" s="144" t="s">
        <v>121</v>
      </c>
      <c r="D16" s="143" t="s">
        <v>120</v>
      </c>
      <c r="E16" s="142" t="s">
        <v>23</v>
      </c>
      <c r="F16" s="142"/>
      <c r="G16" s="142"/>
      <c r="H16" s="142"/>
      <c r="I16" s="142"/>
      <c r="J16" s="142">
        <v>1</v>
      </c>
      <c r="L16" s="141"/>
      <c r="N16" s="145"/>
    </row>
    <row r="17" spans="2:12" ht="76.5" x14ac:dyDescent="0.25">
      <c r="B17" s="143">
        <v>5</v>
      </c>
      <c r="C17" s="146" t="s">
        <v>113</v>
      </c>
      <c r="D17" s="143" t="s">
        <v>122</v>
      </c>
      <c r="E17" s="142" t="s">
        <v>23</v>
      </c>
      <c r="F17" s="142"/>
      <c r="G17" s="142"/>
      <c r="H17" s="142"/>
      <c r="I17" s="142"/>
      <c r="J17" s="142">
        <v>1</v>
      </c>
      <c r="L17" s="141"/>
    </row>
    <row r="18" spans="2:12" x14ac:dyDescent="0.25">
      <c r="B18" s="4"/>
    </row>
    <row r="19" spans="2:12" x14ac:dyDescent="0.25">
      <c r="B19" s="4"/>
    </row>
    <row r="20" spans="2:12" x14ac:dyDescent="0.25">
      <c r="B20" s="4"/>
      <c r="G20" s="3" t="s">
        <v>78</v>
      </c>
    </row>
    <row r="21" spans="2:12" ht="14.45" customHeight="1" x14ac:dyDescent="0.25">
      <c r="B21" s="4"/>
      <c r="G21" s="3" t="s">
        <v>111</v>
      </c>
    </row>
    <row r="22" spans="2:12" x14ac:dyDescent="0.25">
      <c r="B22" s="4"/>
      <c r="F22" s="147" t="s">
        <v>112</v>
      </c>
      <c r="G22" s="147"/>
      <c r="H22" s="147"/>
    </row>
  </sheetData>
  <autoFilter ref="B11:J17">
    <filterColumn colId="3" showButton="0"/>
    <filterColumn colId="4" showButton="0"/>
    <filterColumn colId="5" showButton="0"/>
    <filterColumn colId="6" showButton="0"/>
  </autoFilter>
  <mergeCells count="7">
    <mergeCell ref="F22:H22"/>
    <mergeCell ref="B7:J7"/>
    <mergeCell ref="B8:J8"/>
    <mergeCell ref="B11:B12"/>
    <mergeCell ref="D11:D12"/>
    <mergeCell ref="E11:I11"/>
    <mergeCell ref="J11:J12"/>
  </mergeCells>
  <pageMargins left="0.7" right="0.7" top="0.75" bottom="0.75" header="0.3" footer="0.3"/>
  <pageSetup scale="96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1"/>
  <sheetViews>
    <sheetView zoomScaleNormal="100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B7" sqref="B7:O7"/>
    </sheetView>
  </sheetViews>
  <sheetFormatPr defaultColWidth="8.85546875" defaultRowHeight="12.75" x14ac:dyDescent="0.25"/>
  <cols>
    <col min="1" max="1" width="5.7109375" style="2" customWidth="1"/>
    <col min="2" max="2" width="8.7109375" style="2" customWidth="1"/>
    <col min="3" max="3" width="50.7109375" style="2" customWidth="1"/>
    <col min="4" max="4" width="10.7109375" style="2" customWidth="1"/>
    <col min="5" max="7" width="8.7109375" style="2" customWidth="1"/>
    <col min="8" max="9" width="9.7109375" style="2" customWidth="1"/>
    <col min="10" max="10" width="10.7109375" style="2" customWidth="1"/>
    <col min="11" max="11" width="8.7109375" style="2" customWidth="1"/>
    <col min="12" max="12" width="25.7109375" style="2" customWidth="1"/>
    <col min="13" max="13" width="15.7109375" style="2" customWidth="1"/>
    <col min="14" max="14" width="8.85546875" style="38"/>
    <col min="15" max="15" width="10.5703125" style="38" bestFit="1" customWidth="1"/>
    <col min="16" max="16384" width="8.85546875" style="2"/>
  </cols>
  <sheetData>
    <row r="1" spans="2:15" x14ac:dyDescent="0.25">
      <c r="B1" s="1" t="s">
        <v>0</v>
      </c>
    </row>
    <row r="2" spans="2:15" x14ac:dyDescent="0.25">
      <c r="B2" s="1" t="s">
        <v>1</v>
      </c>
    </row>
    <row r="3" spans="2:15" x14ac:dyDescent="0.25">
      <c r="B3" s="1" t="s">
        <v>2</v>
      </c>
    </row>
    <row r="4" spans="2:15" x14ac:dyDescent="0.25">
      <c r="B4" s="1" t="s">
        <v>3</v>
      </c>
    </row>
    <row r="7" spans="2:15" x14ac:dyDescent="0.25">
      <c r="B7" s="148" t="s">
        <v>81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</row>
    <row r="8" spans="2:15" x14ac:dyDescent="0.25">
      <c r="B8" s="148" t="s">
        <v>84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</row>
    <row r="9" spans="2:15" x14ac:dyDescent="0.25">
      <c r="B9" s="38"/>
      <c r="C9" s="38"/>
      <c r="D9" s="38"/>
      <c r="E9" s="38"/>
      <c r="F9" s="38"/>
      <c r="G9" s="38"/>
      <c r="H9" s="38"/>
      <c r="I9" s="38"/>
      <c r="J9" s="38"/>
    </row>
    <row r="10" spans="2:15" ht="13.5" thickBot="1" x14ac:dyDescent="0.3">
      <c r="B10" s="38"/>
    </row>
    <row r="11" spans="2:15" ht="51" customHeight="1" thickBot="1" x14ac:dyDescent="0.3">
      <c r="B11" s="154" t="s">
        <v>4</v>
      </c>
      <c r="C11" s="92" t="s">
        <v>5</v>
      </c>
      <c r="D11" s="156" t="s">
        <v>6</v>
      </c>
      <c r="E11" s="158" t="s">
        <v>7</v>
      </c>
      <c r="F11" s="159"/>
      <c r="G11" s="159"/>
      <c r="H11" s="159"/>
      <c r="I11" s="160"/>
      <c r="J11" s="161" t="s">
        <v>8</v>
      </c>
      <c r="K11" s="163" t="s">
        <v>9</v>
      </c>
      <c r="L11" s="165" t="s">
        <v>10</v>
      </c>
      <c r="M11" s="167" t="s">
        <v>11</v>
      </c>
      <c r="N11" s="151" t="s">
        <v>12</v>
      </c>
      <c r="O11" s="151" t="s">
        <v>13</v>
      </c>
    </row>
    <row r="12" spans="2:15" ht="27.6" customHeight="1" thickBot="1" x14ac:dyDescent="0.3">
      <c r="B12" s="155"/>
      <c r="C12" s="93" t="s">
        <v>14</v>
      </c>
      <c r="D12" s="157"/>
      <c r="E12" s="94" t="s">
        <v>15</v>
      </c>
      <c r="F12" s="94" t="s">
        <v>16</v>
      </c>
      <c r="G12" s="95" t="s">
        <v>17</v>
      </c>
      <c r="H12" s="95" t="s">
        <v>18</v>
      </c>
      <c r="I12" s="95" t="s">
        <v>19</v>
      </c>
      <c r="J12" s="162"/>
      <c r="K12" s="164"/>
      <c r="L12" s="166"/>
      <c r="M12" s="168"/>
      <c r="N12" s="152"/>
      <c r="O12" s="152"/>
    </row>
    <row r="13" spans="2:15" ht="14.25" thickTop="1" thickBot="1" x14ac:dyDescent="0.3">
      <c r="B13" s="96" t="s">
        <v>20</v>
      </c>
      <c r="C13" s="27" t="s">
        <v>21</v>
      </c>
      <c r="D13" s="97"/>
      <c r="E13" s="27"/>
      <c r="F13" s="27"/>
      <c r="G13" s="98"/>
      <c r="H13" s="98"/>
      <c r="I13" s="98"/>
      <c r="J13" s="98"/>
      <c r="K13" s="99"/>
      <c r="L13" s="100"/>
      <c r="M13" s="101"/>
      <c r="N13" s="102"/>
      <c r="O13" s="55"/>
    </row>
    <row r="14" spans="2:15" ht="13.5" thickBot="1" x14ac:dyDescent="0.3">
      <c r="B14" s="24">
        <v>1</v>
      </c>
      <c r="C14" s="25" t="s">
        <v>22</v>
      </c>
      <c r="D14" s="26">
        <v>2</v>
      </c>
      <c r="E14" s="27" t="s">
        <v>23</v>
      </c>
      <c r="F14" s="27" t="s">
        <v>23</v>
      </c>
      <c r="G14" s="98" t="s">
        <v>23</v>
      </c>
      <c r="H14" s="98" t="s">
        <v>23</v>
      </c>
      <c r="I14" s="98" t="s">
        <v>23</v>
      </c>
      <c r="J14" s="98">
        <v>5</v>
      </c>
      <c r="K14" s="51" t="s">
        <v>24</v>
      </c>
      <c r="L14" s="52" t="s">
        <v>25</v>
      </c>
      <c r="M14" s="53" t="s">
        <v>26</v>
      </c>
      <c r="N14" s="54">
        <v>1667</v>
      </c>
      <c r="O14" s="103">
        <f>J14*N14</f>
        <v>8335</v>
      </c>
    </row>
    <row r="15" spans="2:15" ht="13.5" thickBot="1" x14ac:dyDescent="0.3">
      <c r="B15" s="96" t="s">
        <v>27</v>
      </c>
      <c r="C15" s="27" t="s">
        <v>44</v>
      </c>
      <c r="D15" s="97"/>
      <c r="E15" s="27"/>
      <c r="F15" s="27"/>
      <c r="G15" s="98"/>
      <c r="H15" s="98"/>
      <c r="I15" s="98"/>
      <c r="J15" s="98"/>
      <c r="K15" s="51"/>
      <c r="L15" s="52"/>
      <c r="M15" s="53"/>
      <c r="N15" s="104"/>
      <c r="O15" s="103"/>
    </row>
    <row r="16" spans="2:15" ht="26.25" thickBot="1" x14ac:dyDescent="0.3">
      <c r="B16" s="24">
        <v>2</v>
      </c>
      <c r="C16" s="25" t="s">
        <v>45</v>
      </c>
      <c r="D16" s="26">
        <v>2</v>
      </c>
      <c r="E16" s="27"/>
      <c r="F16" s="27" t="s">
        <v>23</v>
      </c>
      <c r="G16" s="98" t="s">
        <v>23</v>
      </c>
      <c r="H16" s="98" t="s">
        <v>23</v>
      </c>
      <c r="I16" s="98"/>
      <c r="J16" s="98">
        <v>3</v>
      </c>
      <c r="K16" s="105" t="s">
        <v>24</v>
      </c>
      <c r="L16" s="106" t="s">
        <v>46</v>
      </c>
      <c r="M16" s="107" t="s">
        <v>47</v>
      </c>
      <c r="N16" s="108">
        <v>1627</v>
      </c>
      <c r="O16" s="109">
        <f>J16*N16</f>
        <v>4881</v>
      </c>
    </row>
    <row r="17" spans="2:15" ht="29.25" thickBot="1" x14ac:dyDescent="0.3">
      <c r="B17" s="24">
        <v>3</v>
      </c>
      <c r="C17" s="25" t="s">
        <v>48</v>
      </c>
      <c r="D17" s="26">
        <v>2</v>
      </c>
      <c r="E17" s="27" t="s">
        <v>23</v>
      </c>
      <c r="F17" s="27"/>
      <c r="G17" s="98"/>
      <c r="H17" s="98"/>
      <c r="I17" s="98"/>
      <c r="J17" s="98">
        <v>1</v>
      </c>
      <c r="K17" s="110" t="s">
        <v>24</v>
      </c>
      <c r="L17" s="111" t="s">
        <v>46</v>
      </c>
      <c r="M17" s="53" t="s">
        <v>47</v>
      </c>
      <c r="N17" s="54">
        <v>1627</v>
      </c>
      <c r="O17" s="103">
        <f>J17*N17</f>
        <v>1627</v>
      </c>
    </row>
    <row r="18" spans="2:15" ht="13.5" thickBot="1" x14ac:dyDescent="0.3">
      <c r="B18" s="24">
        <v>4</v>
      </c>
      <c r="C18" s="25" t="s">
        <v>49</v>
      </c>
      <c r="D18" s="26">
        <v>2</v>
      </c>
      <c r="E18" s="27"/>
      <c r="F18" s="27" t="s">
        <v>23</v>
      </c>
      <c r="G18" s="98" t="s">
        <v>23</v>
      </c>
      <c r="H18" s="98" t="s">
        <v>23</v>
      </c>
      <c r="I18" s="98"/>
      <c r="J18" s="98"/>
      <c r="K18" s="51" t="s">
        <v>24</v>
      </c>
      <c r="L18" s="52" t="s">
        <v>46</v>
      </c>
      <c r="M18" s="53" t="s">
        <v>47</v>
      </c>
      <c r="N18" s="104"/>
      <c r="O18" s="103"/>
    </row>
    <row r="19" spans="2:15" ht="13.5" thickBot="1" x14ac:dyDescent="0.3">
      <c r="B19" s="96" t="s">
        <v>36</v>
      </c>
      <c r="C19" s="27" t="s">
        <v>51</v>
      </c>
      <c r="D19" s="97"/>
      <c r="E19" s="27"/>
      <c r="F19" s="27"/>
      <c r="G19" s="98"/>
      <c r="H19" s="98"/>
      <c r="I19" s="98"/>
      <c r="J19" s="98"/>
      <c r="K19" s="51"/>
      <c r="L19" s="52"/>
      <c r="M19" s="53"/>
      <c r="N19" s="99"/>
      <c r="O19" s="109"/>
    </row>
    <row r="20" spans="2:15" ht="13.5" thickBot="1" x14ac:dyDescent="0.3">
      <c r="B20" s="112">
        <v>5</v>
      </c>
      <c r="C20" s="112" t="s">
        <v>55</v>
      </c>
      <c r="D20" s="112">
        <v>2</v>
      </c>
      <c r="E20" s="92"/>
      <c r="F20" s="92"/>
      <c r="G20" s="92" t="s">
        <v>23</v>
      </c>
      <c r="H20" s="92" t="s">
        <v>23</v>
      </c>
      <c r="I20" s="92" t="s">
        <v>23</v>
      </c>
      <c r="J20" s="92">
        <v>3</v>
      </c>
      <c r="K20" s="113" t="s">
        <v>24</v>
      </c>
      <c r="L20" s="114" t="s">
        <v>56</v>
      </c>
      <c r="M20" s="115" t="s">
        <v>26</v>
      </c>
      <c r="N20" s="54">
        <v>1924</v>
      </c>
      <c r="O20" s="103">
        <f>3*N20</f>
        <v>5772</v>
      </c>
    </row>
    <row r="21" spans="2:15" ht="13.5" thickBot="1" x14ac:dyDescent="0.3">
      <c r="B21" s="116" t="s">
        <v>42</v>
      </c>
      <c r="C21" s="27" t="s">
        <v>67</v>
      </c>
      <c r="D21" s="26"/>
      <c r="E21" s="27"/>
      <c r="F21" s="27"/>
      <c r="G21" s="97"/>
      <c r="H21" s="27"/>
      <c r="I21" s="97"/>
      <c r="J21" s="27"/>
      <c r="K21" s="117"/>
      <c r="L21" s="118"/>
      <c r="M21" s="119"/>
      <c r="N21" s="104"/>
      <c r="O21" s="103"/>
    </row>
    <row r="22" spans="2:15" ht="26.25" thickBot="1" x14ac:dyDescent="0.3">
      <c r="B22" s="112">
        <v>6</v>
      </c>
      <c r="C22" s="120" t="s">
        <v>68</v>
      </c>
      <c r="D22" s="121">
        <v>2</v>
      </c>
      <c r="E22" s="92"/>
      <c r="F22" s="92"/>
      <c r="G22" s="122"/>
      <c r="H22" s="92"/>
      <c r="I22" s="122"/>
      <c r="J22" s="92">
        <v>1</v>
      </c>
      <c r="K22" s="113" t="s">
        <v>24</v>
      </c>
      <c r="L22" s="55" t="s">
        <v>82</v>
      </c>
      <c r="M22" s="123" t="s">
        <v>103</v>
      </c>
      <c r="N22" s="108">
        <v>2307</v>
      </c>
      <c r="O22" s="103">
        <f>J22*N22</f>
        <v>2307</v>
      </c>
    </row>
    <row r="23" spans="2:15" ht="64.5" thickBot="1" x14ac:dyDescent="0.3">
      <c r="B23" s="124" t="s">
        <v>88</v>
      </c>
      <c r="C23" s="125" t="s">
        <v>105</v>
      </c>
      <c r="D23" s="126"/>
      <c r="E23" s="127"/>
      <c r="F23" s="127"/>
      <c r="G23" s="128"/>
      <c r="H23" s="127"/>
      <c r="I23" s="128"/>
      <c r="J23" s="127"/>
      <c r="K23" s="129"/>
      <c r="L23" s="130"/>
      <c r="M23" s="131"/>
      <c r="N23" s="104"/>
      <c r="O23" s="103"/>
    </row>
    <row r="24" spans="2:15" ht="13.5" thickBot="1" x14ac:dyDescent="0.3">
      <c r="B24" s="132" t="s">
        <v>89</v>
      </c>
      <c r="C24" s="120" t="s">
        <v>100</v>
      </c>
      <c r="D24" s="133"/>
      <c r="E24" s="134"/>
      <c r="F24" s="134"/>
      <c r="G24" s="135"/>
      <c r="H24" s="134"/>
      <c r="I24" s="135"/>
      <c r="J24" s="134"/>
      <c r="K24" s="118"/>
      <c r="L24" s="130"/>
      <c r="M24" s="131"/>
      <c r="N24" s="104"/>
      <c r="O24" s="103"/>
    </row>
    <row r="25" spans="2:15" ht="39" thickBot="1" x14ac:dyDescent="0.3">
      <c r="B25" s="124" t="s">
        <v>90</v>
      </c>
      <c r="C25" s="120" t="s">
        <v>101</v>
      </c>
      <c r="D25" s="136"/>
      <c r="E25" s="134"/>
      <c r="F25" s="134"/>
      <c r="G25" s="135"/>
      <c r="H25" s="134"/>
      <c r="I25" s="134"/>
      <c r="J25" s="137"/>
      <c r="K25" s="117"/>
      <c r="L25" s="118"/>
      <c r="M25" s="119"/>
      <c r="N25" s="104"/>
      <c r="O25" s="103"/>
    </row>
    <row r="26" spans="2:15" ht="39" thickBot="1" x14ac:dyDescent="0.3">
      <c r="B26" s="132" t="s">
        <v>91</v>
      </c>
      <c r="C26" s="120" t="s">
        <v>102</v>
      </c>
      <c r="D26" s="136"/>
      <c r="E26" s="92" t="s">
        <v>23</v>
      </c>
      <c r="F26" s="134"/>
      <c r="G26" s="135"/>
      <c r="H26" s="134"/>
      <c r="I26" s="135"/>
      <c r="J26" s="138">
        <v>1</v>
      </c>
      <c r="K26" s="52" t="s">
        <v>24</v>
      </c>
      <c r="L26" s="55" t="s">
        <v>83</v>
      </c>
      <c r="M26" s="123" t="s">
        <v>103</v>
      </c>
      <c r="N26" s="104">
        <v>2038</v>
      </c>
      <c r="O26" s="103">
        <f>J26*N26</f>
        <v>2038</v>
      </c>
    </row>
    <row r="27" spans="2:15" ht="26.25" thickBot="1" x14ac:dyDescent="0.3">
      <c r="B27" s="25">
        <v>7</v>
      </c>
      <c r="C27" s="98" t="s">
        <v>76</v>
      </c>
      <c r="D27" s="26">
        <v>2</v>
      </c>
      <c r="E27" s="27" t="s">
        <v>23</v>
      </c>
      <c r="F27" s="27"/>
      <c r="G27" s="97"/>
      <c r="H27" s="27"/>
      <c r="I27" s="97"/>
      <c r="J27" s="96">
        <v>1</v>
      </c>
      <c r="K27" s="52" t="s">
        <v>24</v>
      </c>
      <c r="L27" s="55" t="s">
        <v>77</v>
      </c>
      <c r="M27" s="123" t="s">
        <v>104</v>
      </c>
      <c r="N27" s="104">
        <v>1696</v>
      </c>
      <c r="O27" s="103">
        <f>J27*N27</f>
        <v>1696</v>
      </c>
    </row>
    <row r="28" spans="2:15" x14ac:dyDescent="0.25">
      <c r="B28" s="38"/>
      <c r="O28" s="139"/>
    </row>
    <row r="29" spans="2:15" x14ac:dyDescent="0.25">
      <c r="B29" s="38"/>
      <c r="M29" s="140" t="s">
        <v>85</v>
      </c>
      <c r="O29" s="139">
        <f>SUM(O13:O27)</f>
        <v>26656</v>
      </c>
    </row>
    <row r="30" spans="2:15" x14ac:dyDescent="0.25">
      <c r="B30" s="38"/>
    </row>
    <row r="31" spans="2:15" x14ac:dyDescent="0.25">
      <c r="B31" s="38"/>
      <c r="M31" s="140" t="s">
        <v>86</v>
      </c>
      <c r="O31" s="38">
        <f>0.19*O29</f>
        <v>5064.6400000000003</v>
      </c>
    </row>
    <row r="32" spans="2:15" x14ac:dyDescent="0.25">
      <c r="B32" s="38"/>
    </row>
    <row r="33" spans="2:15" x14ac:dyDescent="0.25">
      <c r="B33" s="38"/>
      <c r="M33" s="140" t="s">
        <v>87</v>
      </c>
      <c r="O33" s="139">
        <f>O29+O31</f>
        <v>31720.639999999999</v>
      </c>
    </row>
    <row r="34" spans="2:15" x14ac:dyDescent="0.25">
      <c r="B34" s="38"/>
    </row>
    <row r="35" spans="2:15" ht="14.45" customHeight="1" x14ac:dyDescent="0.25">
      <c r="B35" s="38"/>
    </row>
    <row r="36" spans="2:15" x14ac:dyDescent="0.25">
      <c r="B36" s="38"/>
    </row>
    <row r="39" spans="2:15" x14ac:dyDescent="0.25">
      <c r="H39" s="2" t="s">
        <v>78</v>
      </c>
    </row>
    <row r="40" spans="2:15" x14ac:dyDescent="0.25">
      <c r="H40" s="2" t="s">
        <v>79</v>
      </c>
    </row>
    <row r="41" spans="2:15" x14ac:dyDescent="0.25">
      <c r="G41" s="153" t="s">
        <v>80</v>
      </c>
      <c r="H41" s="153"/>
      <c r="I41" s="153"/>
    </row>
    <row r="46" spans="2:15" x14ac:dyDescent="0.25">
      <c r="J46" s="2" t="s">
        <v>95</v>
      </c>
      <c r="M46" s="140" t="s">
        <v>85</v>
      </c>
      <c r="O46" s="139">
        <v>26656</v>
      </c>
    </row>
    <row r="48" spans="2:15" x14ac:dyDescent="0.25">
      <c r="M48" s="140" t="s">
        <v>86</v>
      </c>
      <c r="O48" s="38">
        <v>5064.6400000000003</v>
      </c>
    </row>
    <row r="50" spans="10:15" x14ac:dyDescent="0.25">
      <c r="M50" s="140" t="s">
        <v>87</v>
      </c>
      <c r="O50" s="139">
        <v>31720.639999999999</v>
      </c>
    </row>
    <row r="53" spans="10:15" x14ac:dyDescent="0.25">
      <c r="J53" s="2" t="s">
        <v>96</v>
      </c>
      <c r="M53" s="140" t="s">
        <v>85</v>
      </c>
      <c r="O53" s="38">
        <v>23616.2</v>
      </c>
    </row>
    <row r="55" spans="10:15" x14ac:dyDescent="0.25">
      <c r="M55" s="140" t="s">
        <v>86</v>
      </c>
      <c r="O55" s="38">
        <v>4487.0780000000004</v>
      </c>
    </row>
    <row r="57" spans="10:15" x14ac:dyDescent="0.25">
      <c r="M57" s="140" t="s">
        <v>87</v>
      </c>
      <c r="O57" s="38">
        <v>28103.278000000002</v>
      </c>
    </row>
    <row r="61" spans="10:15" x14ac:dyDescent="0.25">
      <c r="M61" s="140" t="s">
        <v>97</v>
      </c>
      <c r="O61" s="139">
        <f>SUM(O50,O57)</f>
        <v>59823.918000000005</v>
      </c>
    </row>
  </sheetData>
  <autoFilter ref="B11:M27">
    <filterColumn colId="3" showButton="0"/>
    <filterColumn colId="4" showButton="0"/>
    <filterColumn colId="5" showButton="0"/>
    <filterColumn colId="6" showButton="0"/>
  </autoFilter>
  <mergeCells count="12">
    <mergeCell ref="O11:O12"/>
    <mergeCell ref="G41:I41"/>
    <mergeCell ref="B7:O7"/>
    <mergeCell ref="B8:O8"/>
    <mergeCell ref="B11:B12"/>
    <mergeCell ref="D11:D12"/>
    <mergeCell ref="E11:I11"/>
    <mergeCell ref="J11:J12"/>
    <mergeCell ref="K11:K12"/>
    <mergeCell ref="L11:L12"/>
    <mergeCell ref="M11:M12"/>
    <mergeCell ref="N11:N12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5"/>
  <sheetViews>
    <sheetView zoomScaleNormal="100" workbookViewId="0">
      <pane xSplit="4" ySplit="13" topLeftCell="E14" activePane="bottomRight" state="frozen"/>
      <selection pane="topRight" activeCell="E1" sqref="E1"/>
      <selection pane="bottomLeft" activeCell="A13" sqref="A13"/>
      <selection pane="bottomRight" activeCell="L12" sqref="L12:L13"/>
    </sheetView>
  </sheetViews>
  <sheetFormatPr defaultColWidth="8.85546875" defaultRowHeight="12.75" x14ac:dyDescent="0.25"/>
  <cols>
    <col min="1" max="1" width="5.7109375" style="3" customWidth="1"/>
    <col min="2" max="2" width="8.7109375" style="3" customWidth="1"/>
    <col min="3" max="3" width="50.7109375" style="3" customWidth="1"/>
    <col min="4" max="4" width="10.7109375" style="3" customWidth="1"/>
    <col min="5" max="7" width="8.7109375" style="3" customWidth="1"/>
    <col min="8" max="9" width="9.7109375" style="3" customWidth="1"/>
    <col min="10" max="10" width="10.7109375" style="3" customWidth="1"/>
    <col min="11" max="11" width="15.7109375" style="3" customWidth="1"/>
    <col min="12" max="12" width="30.42578125" style="3" customWidth="1"/>
    <col min="13" max="13" width="15.7109375" style="3" customWidth="1"/>
    <col min="14" max="15" width="8.85546875" style="4"/>
    <col min="16" max="16384" width="8.85546875" style="3"/>
  </cols>
  <sheetData>
    <row r="1" spans="2:17" x14ac:dyDescent="0.25">
      <c r="B1" s="1" t="s">
        <v>0</v>
      </c>
      <c r="C1" s="2"/>
      <c r="D1" s="2"/>
    </row>
    <row r="2" spans="2:17" x14ac:dyDescent="0.25">
      <c r="B2" s="1" t="s">
        <v>1</v>
      </c>
      <c r="C2" s="2"/>
      <c r="D2" s="2"/>
    </row>
    <row r="3" spans="2:17" x14ac:dyDescent="0.25">
      <c r="B3" s="1" t="s">
        <v>2</v>
      </c>
      <c r="C3" s="2"/>
      <c r="D3" s="2"/>
    </row>
    <row r="4" spans="2:17" x14ac:dyDescent="0.25">
      <c r="B4" s="1" t="s">
        <v>3</v>
      </c>
      <c r="C4" s="2"/>
      <c r="D4" s="2"/>
    </row>
    <row r="5" spans="2:17" x14ac:dyDescent="0.25">
      <c r="B5" s="1"/>
      <c r="C5" s="2"/>
      <c r="D5" s="2"/>
    </row>
    <row r="6" spans="2:17" x14ac:dyDescent="0.25">
      <c r="B6" s="1"/>
      <c r="C6" s="2"/>
      <c r="D6" s="2"/>
    </row>
    <row r="8" spans="2:17" x14ac:dyDescent="0.25">
      <c r="B8" s="148" t="s">
        <v>81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</row>
    <row r="9" spans="2:17" x14ac:dyDescent="0.25">
      <c r="B9" s="148" t="s">
        <v>106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</row>
    <row r="10" spans="2:17" x14ac:dyDescent="0.25"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2:17" ht="13.5" thickBot="1" x14ac:dyDescent="0.3">
      <c r="B11" s="5"/>
    </row>
    <row r="12" spans="2:17" ht="51" customHeight="1" thickBot="1" x14ac:dyDescent="0.3">
      <c r="B12" s="171" t="s">
        <v>4</v>
      </c>
      <c r="C12" s="6" t="s">
        <v>5</v>
      </c>
      <c r="D12" s="173" t="s">
        <v>6</v>
      </c>
      <c r="E12" s="158" t="s">
        <v>7</v>
      </c>
      <c r="F12" s="159"/>
      <c r="G12" s="159"/>
      <c r="H12" s="159"/>
      <c r="I12" s="160"/>
      <c r="J12" s="175" t="s">
        <v>8</v>
      </c>
      <c r="K12" s="177" t="s">
        <v>9</v>
      </c>
      <c r="L12" s="179" t="s">
        <v>10</v>
      </c>
      <c r="M12" s="181" t="s">
        <v>11</v>
      </c>
      <c r="N12" s="169" t="s">
        <v>12</v>
      </c>
      <c r="O12" s="169" t="s">
        <v>13</v>
      </c>
    </row>
    <row r="13" spans="2:17" ht="27.6" customHeight="1" thickBot="1" x14ac:dyDescent="0.3">
      <c r="B13" s="172"/>
      <c r="C13" s="7" t="s">
        <v>14</v>
      </c>
      <c r="D13" s="174"/>
      <c r="E13" s="8" t="s">
        <v>15</v>
      </c>
      <c r="F13" s="8" t="s">
        <v>16</v>
      </c>
      <c r="G13" s="9" t="s">
        <v>17</v>
      </c>
      <c r="H13" s="9" t="s">
        <v>18</v>
      </c>
      <c r="I13" s="9" t="s">
        <v>19</v>
      </c>
      <c r="J13" s="176"/>
      <c r="K13" s="178"/>
      <c r="L13" s="180"/>
      <c r="M13" s="182"/>
      <c r="N13" s="170"/>
      <c r="O13" s="170"/>
    </row>
    <row r="14" spans="2:17" ht="14.25" thickTop="1" thickBot="1" x14ac:dyDescent="0.3">
      <c r="B14" s="10" t="s">
        <v>20</v>
      </c>
      <c r="C14" s="11" t="s">
        <v>28</v>
      </c>
      <c r="D14" s="12"/>
      <c r="E14" s="11"/>
      <c r="F14" s="11"/>
      <c r="G14" s="13"/>
      <c r="H14" s="13"/>
      <c r="I14" s="13"/>
      <c r="J14" s="13"/>
      <c r="K14" s="61"/>
      <c r="L14" s="62"/>
      <c r="M14" s="63"/>
      <c r="N14" s="43"/>
      <c r="O14" s="39"/>
    </row>
    <row r="15" spans="2:17" ht="13.5" thickBot="1" x14ac:dyDescent="0.3">
      <c r="B15" s="14">
        <v>1</v>
      </c>
      <c r="C15" s="15" t="s">
        <v>29</v>
      </c>
      <c r="D15" s="16">
        <v>2</v>
      </c>
      <c r="E15" s="11" t="s">
        <v>23</v>
      </c>
      <c r="F15" s="11" t="s">
        <v>23</v>
      </c>
      <c r="G15" s="13" t="s">
        <v>23</v>
      </c>
      <c r="H15" s="13" t="s">
        <v>23</v>
      </c>
      <c r="I15" s="13" t="s">
        <v>23</v>
      </c>
      <c r="J15" s="13">
        <v>5</v>
      </c>
      <c r="K15" s="56" t="s">
        <v>30</v>
      </c>
      <c r="L15" s="57" t="s">
        <v>31</v>
      </c>
      <c r="M15" s="58" t="s">
        <v>32</v>
      </c>
      <c r="N15" s="59">
        <v>672</v>
      </c>
      <c r="O15" s="60">
        <f>J15*N15</f>
        <v>3360</v>
      </c>
    </row>
    <row r="16" spans="2:17" ht="13.5" thickBot="1" x14ac:dyDescent="0.3">
      <c r="B16" s="17">
        <v>2</v>
      </c>
      <c r="C16" s="17" t="s">
        <v>33</v>
      </c>
      <c r="D16" s="17">
        <v>2</v>
      </c>
      <c r="E16" s="18" t="s">
        <v>23</v>
      </c>
      <c r="F16" s="19"/>
      <c r="G16" s="19"/>
      <c r="H16" s="19"/>
      <c r="I16" s="19"/>
      <c r="J16" s="19">
        <v>1</v>
      </c>
      <c r="K16" s="64" t="s">
        <v>30</v>
      </c>
      <c r="L16" s="65" t="s">
        <v>34</v>
      </c>
      <c r="M16" s="66" t="s">
        <v>35</v>
      </c>
      <c r="N16" s="59">
        <v>680</v>
      </c>
      <c r="O16" s="60">
        <f>J16*N16</f>
        <v>680</v>
      </c>
      <c r="Q16" s="20"/>
    </row>
    <row r="17" spans="2:15" ht="13.5" thickBot="1" x14ac:dyDescent="0.3">
      <c r="B17" s="21" t="s">
        <v>27</v>
      </c>
      <c r="C17" s="6" t="s">
        <v>37</v>
      </c>
      <c r="D17" s="22"/>
      <c r="E17" s="6"/>
      <c r="F17" s="6"/>
      <c r="G17" s="23"/>
      <c r="H17" s="23"/>
      <c r="I17" s="23"/>
      <c r="J17" s="23"/>
      <c r="K17" s="44"/>
      <c r="L17" s="45"/>
      <c r="M17" s="46"/>
      <c r="N17" s="43"/>
      <c r="O17" s="39"/>
    </row>
    <row r="18" spans="2:15" ht="13.5" thickBot="1" x14ac:dyDescent="0.3">
      <c r="B18" s="14">
        <v>3</v>
      </c>
      <c r="C18" s="15" t="s">
        <v>38</v>
      </c>
      <c r="D18" s="16">
        <v>2</v>
      </c>
      <c r="E18" s="11"/>
      <c r="F18" s="11"/>
      <c r="G18" s="13" t="s">
        <v>23</v>
      </c>
      <c r="H18" s="13"/>
      <c r="I18" s="13"/>
      <c r="J18" s="13">
        <v>1</v>
      </c>
      <c r="K18" s="56" t="s">
        <v>30</v>
      </c>
      <c r="L18" s="57" t="s">
        <v>39</v>
      </c>
      <c r="M18" s="56" t="s">
        <v>40</v>
      </c>
      <c r="N18" s="91">
        <v>976</v>
      </c>
      <c r="O18" s="60">
        <f>J18*N18</f>
        <v>976</v>
      </c>
    </row>
    <row r="19" spans="2:15" ht="13.5" thickBot="1" x14ac:dyDescent="0.3">
      <c r="B19" s="14">
        <v>4</v>
      </c>
      <c r="C19" s="15" t="s">
        <v>41</v>
      </c>
      <c r="D19" s="16">
        <v>2</v>
      </c>
      <c r="E19" s="11" t="s">
        <v>23</v>
      </c>
      <c r="F19" s="11" t="s">
        <v>23</v>
      </c>
      <c r="G19" s="13"/>
      <c r="H19" s="13" t="s">
        <v>23</v>
      </c>
      <c r="I19" s="13"/>
      <c r="J19" s="13">
        <v>3</v>
      </c>
      <c r="K19" s="69" t="s">
        <v>30</v>
      </c>
      <c r="L19" s="70" t="s">
        <v>39</v>
      </c>
      <c r="M19" s="56" t="s">
        <v>40</v>
      </c>
      <c r="N19" s="59">
        <v>976</v>
      </c>
      <c r="O19" s="60">
        <f>J19*N19</f>
        <v>2928</v>
      </c>
    </row>
    <row r="20" spans="2:15" ht="13.5" thickBot="1" x14ac:dyDescent="0.3">
      <c r="B20" s="10" t="s">
        <v>36</v>
      </c>
      <c r="C20" s="11" t="s">
        <v>51</v>
      </c>
      <c r="D20" s="12"/>
      <c r="E20" s="11"/>
      <c r="F20" s="11"/>
      <c r="G20" s="13"/>
      <c r="H20" s="13"/>
      <c r="I20" s="13"/>
      <c r="J20" s="13"/>
      <c r="K20" s="44"/>
      <c r="L20" s="45"/>
      <c r="M20" s="46"/>
      <c r="N20" s="43"/>
      <c r="O20" s="39"/>
    </row>
    <row r="21" spans="2:15" ht="26.25" thickBot="1" x14ac:dyDescent="0.3">
      <c r="B21" s="28">
        <v>5</v>
      </c>
      <c r="C21" s="28" t="s">
        <v>52</v>
      </c>
      <c r="D21" s="28">
        <v>2</v>
      </c>
      <c r="E21" s="6" t="s">
        <v>23</v>
      </c>
      <c r="F21" s="6" t="s">
        <v>23</v>
      </c>
      <c r="G21" s="6" t="s">
        <v>23</v>
      </c>
      <c r="H21" s="6" t="s">
        <v>23</v>
      </c>
      <c r="I21" s="6" t="s">
        <v>23</v>
      </c>
      <c r="J21" s="6">
        <v>5</v>
      </c>
      <c r="K21" s="57" t="s">
        <v>30</v>
      </c>
      <c r="L21" s="57" t="s">
        <v>53</v>
      </c>
      <c r="M21" s="56" t="s">
        <v>40</v>
      </c>
      <c r="N21" s="59">
        <v>648</v>
      </c>
      <c r="O21" s="60">
        <f>J21*N21</f>
        <v>3240</v>
      </c>
    </row>
    <row r="22" spans="2:15" ht="26.25" thickBot="1" x14ac:dyDescent="0.3">
      <c r="B22" s="14">
        <v>6</v>
      </c>
      <c r="C22" s="15" t="s">
        <v>54</v>
      </c>
      <c r="D22" s="16">
        <v>2</v>
      </c>
      <c r="E22" s="11"/>
      <c r="F22" s="11"/>
      <c r="G22" s="13"/>
      <c r="H22" s="13" t="s">
        <v>23</v>
      </c>
      <c r="I22" s="13"/>
      <c r="J22" s="13">
        <v>1</v>
      </c>
      <c r="K22" s="57" t="s">
        <v>30</v>
      </c>
      <c r="L22" s="70" t="s">
        <v>92</v>
      </c>
      <c r="M22" s="72" t="s">
        <v>32</v>
      </c>
      <c r="N22" s="91">
        <v>899.2</v>
      </c>
      <c r="O22" s="60">
        <f t="shared" ref="O22:O34" si="0">J22*N22</f>
        <v>899.2</v>
      </c>
    </row>
    <row r="23" spans="2:15" ht="13.5" thickBot="1" x14ac:dyDescent="0.3">
      <c r="B23" s="14">
        <v>7</v>
      </c>
      <c r="C23" s="15" t="s">
        <v>57</v>
      </c>
      <c r="D23" s="16">
        <v>2</v>
      </c>
      <c r="E23" s="11" t="s">
        <v>23</v>
      </c>
      <c r="F23" s="11" t="s">
        <v>23</v>
      </c>
      <c r="G23" s="13" t="s">
        <v>23</v>
      </c>
      <c r="H23" s="13" t="s">
        <v>23</v>
      </c>
      <c r="I23" s="13" t="s">
        <v>23</v>
      </c>
      <c r="J23" s="13">
        <v>5</v>
      </c>
      <c r="K23" s="56" t="s">
        <v>30</v>
      </c>
      <c r="L23" s="57" t="s">
        <v>58</v>
      </c>
      <c r="M23" s="56" t="s">
        <v>40</v>
      </c>
      <c r="N23" s="67">
        <v>876</v>
      </c>
      <c r="O23" s="60">
        <f t="shared" si="0"/>
        <v>4380</v>
      </c>
    </row>
    <row r="24" spans="2:15" ht="26.25" thickBot="1" x14ac:dyDescent="0.3">
      <c r="B24" s="21" t="s">
        <v>42</v>
      </c>
      <c r="C24" s="6" t="s">
        <v>98</v>
      </c>
      <c r="D24" s="36">
        <v>2</v>
      </c>
      <c r="E24" s="6"/>
      <c r="F24" s="6"/>
      <c r="G24" s="23"/>
      <c r="H24" s="23" t="s">
        <v>23</v>
      </c>
      <c r="I24" s="23" t="s">
        <v>23</v>
      </c>
      <c r="J24" s="23">
        <v>2</v>
      </c>
      <c r="K24" s="56" t="s">
        <v>30</v>
      </c>
      <c r="L24" s="57" t="s">
        <v>60</v>
      </c>
      <c r="M24" s="58" t="s">
        <v>40</v>
      </c>
      <c r="N24" s="59">
        <v>808</v>
      </c>
      <c r="O24" s="60">
        <f t="shared" si="0"/>
        <v>1616</v>
      </c>
    </row>
    <row r="25" spans="2:15" ht="26.25" thickBot="1" x14ac:dyDescent="0.3">
      <c r="B25" s="29" t="s">
        <v>43</v>
      </c>
      <c r="C25" s="19" t="s">
        <v>62</v>
      </c>
      <c r="D25" s="30">
        <v>2</v>
      </c>
      <c r="E25" s="19"/>
      <c r="F25" s="19"/>
      <c r="G25" s="32"/>
      <c r="H25" s="19" t="s">
        <v>23</v>
      </c>
      <c r="I25" s="31" t="s">
        <v>23</v>
      </c>
      <c r="J25" s="19">
        <v>2</v>
      </c>
      <c r="K25" s="74" t="s">
        <v>30</v>
      </c>
      <c r="L25" s="65" t="s">
        <v>60</v>
      </c>
      <c r="M25" s="66" t="s">
        <v>40</v>
      </c>
      <c r="N25" s="67">
        <v>808</v>
      </c>
      <c r="O25" s="68"/>
    </row>
    <row r="26" spans="2:15" ht="13.5" thickBot="1" x14ac:dyDescent="0.3">
      <c r="B26" s="21" t="s">
        <v>50</v>
      </c>
      <c r="C26" s="6" t="s">
        <v>63</v>
      </c>
      <c r="D26" s="36"/>
      <c r="E26" s="6"/>
      <c r="F26" s="6"/>
      <c r="G26" s="22"/>
      <c r="H26" s="6"/>
      <c r="I26" s="22"/>
      <c r="J26" s="21"/>
      <c r="K26" s="75"/>
      <c r="L26" s="76"/>
      <c r="M26" s="77"/>
      <c r="N26" s="71"/>
      <c r="O26" s="60"/>
    </row>
    <row r="27" spans="2:15" ht="13.5" thickBot="1" x14ac:dyDescent="0.3">
      <c r="B27" s="14">
        <v>8</v>
      </c>
      <c r="C27" s="15" t="s">
        <v>64</v>
      </c>
      <c r="D27" s="16">
        <v>2</v>
      </c>
      <c r="E27" s="11" t="s">
        <v>23</v>
      </c>
      <c r="F27" s="11"/>
      <c r="G27" s="12"/>
      <c r="H27" s="11"/>
      <c r="I27" s="12"/>
      <c r="J27" s="11">
        <v>1</v>
      </c>
      <c r="K27" s="69" t="s">
        <v>30</v>
      </c>
      <c r="L27" s="70" t="s">
        <v>65</v>
      </c>
      <c r="M27" s="71" t="s">
        <v>40</v>
      </c>
      <c r="N27" s="67">
        <v>824</v>
      </c>
      <c r="O27" s="60">
        <f t="shared" si="0"/>
        <v>824</v>
      </c>
    </row>
    <row r="28" spans="2:15" ht="27" customHeight="1" thickBot="1" x14ac:dyDescent="0.3">
      <c r="B28" s="33" t="s">
        <v>59</v>
      </c>
      <c r="C28" s="18" t="s">
        <v>66</v>
      </c>
      <c r="D28" s="34">
        <v>2</v>
      </c>
      <c r="E28" s="18" t="s">
        <v>23</v>
      </c>
      <c r="F28" s="18"/>
      <c r="G28" s="35"/>
      <c r="H28" s="18"/>
      <c r="I28" s="35"/>
      <c r="J28" s="18">
        <v>1</v>
      </c>
      <c r="K28" s="64" t="s">
        <v>30</v>
      </c>
      <c r="L28" s="78" t="s">
        <v>60</v>
      </c>
      <c r="M28" s="79" t="s">
        <v>40</v>
      </c>
      <c r="N28" s="80">
        <v>808</v>
      </c>
      <c r="O28" s="60">
        <f t="shared" si="0"/>
        <v>808</v>
      </c>
    </row>
    <row r="29" spans="2:15" ht="19.5" customHeight="1" thickBot="1" x14ac:dyDescent="0.3">
      <c r="B29" s="81" t="s">
        <v>61</v>
      </c>
      <c r="C29" s="82" t="s">
        <v>67</v>
      </c>
      <c r="D29" s="83"/>
      <c r="E29" s="82"/>
      <c r="F29" s="82"/>
      <c r="G29" s="84"/>
      <c r="H29" s="82"/>
      <c r="I29" s="84"/>
      <c r="J29" s="82"/>
      <c r="K29" s="47"/>
      <c r="L29" s="41"/>
      <c r="M29" s="42"/>
      <c r="N29" s="40"/>
      <c r="O29" s="60"/>
    </row>
    <row r="30" spans="2:15" ht="54.75" customHeight="1" thickBot="1" x14ac:dyDescent="0.3">
      <c r="B30" s="28">
        <v>9</v>
      </c>
      <c r="C30" s="23" t="s">
        <v>99</v>
      </c>
      <c r="D30" s="36">
        <v>2</v>
      </c>
      <c r="E30" s="6" t="s">
        <v>23</v>
      </c>
      <c r="F30" s="6"/>
      <c r="G30" s="22"/>
      <c r="H30" s="6"/>
      <c r="I30" s="22"/>
      <c r="J30" s="21">
        <v>1</v>
      </c>
      <c r="K30" s="85" t="s">
        <v>30</v>
      </c>
      <c r="L30" s="57" t="s">
        <v>69</v>
      </c>
      <c r="M30" s="71" t="s">
        <v>40</v>
      </c>
      <c r="N30" s="59">
        <v>1150.4000000000001</v>
      </c>
      <c r="O30" s="60">
        <f t="shared" si="0"/>
        <v>1150.4000000000001</v>
      </c>
    </row>
    <row r="31" spans="2:15" ht="26.25" thickBot="1" x14ac:dyDescent="0.3">
      <c r="B31" s="37">
        <v>10</v>
      </c>
      <c r="C31" s="31" t="s">
        <v>70</v>
      </c>
      <c r="D31" s="30">
        <v>2</v>
      </c>
      <c r="E31" s="19"/>
      <c r="F31" s="19"/>
      <c r="G31" s="32"/>
      <c r="H31" s="11"/>
      <c r="I31" s="32"/>
      <c r="J31" s="29"/>
      <c r="K31" s="86"/>
      <c r="L31" s="87"/>
      <c r="M31" s="88"/>
      <c r="N31" s="89"/>
      <c r="O31" s="60"/>
    </row>
    <row r="32" spans="2:15" ht="13.5" thickBot="1" x14ac:dyDescent="0.3">
      <c r="B32" s="50" t="s">
        <v>93</v>
      </c>
      <c r="C32" s="23" t="s">
        <v>71</v>
      </c>
      <c r="D32" s="36"/>
      <c r="E32" s="6"/>
      <c r="F32" s="6"/>
      <c r="G32" s="22"/>
      <c r="H32" s="11"/>
      <c r="I32" s="22"/>
      <c r="J32" s="21">
        <v>1</v>
      </c>
      <c r="K32" s="56" t="s">
        <v>30</v>
      </c>
      <c r="L32" s="57" t="s">
        <v>72</v>
      </c>
      <c r="M32" s="71" t="s">
        <v>40</v>
      </c>
      <c r="N32" s="59">
        <v>1249.5999999999999</v>
      </c>
      <c r="O32" s="60">
        <f t="shared" si="0"/>
        <v>1249.5999999999999</v>
      </c>
    </row>
    <row r="33" spans="2:15" ht="13.5" thickBot="1" x14ac:dyDescent="0.3">
      <c r="B33" s="50" t="s">
        <v>94</v>
      </c>
      <c r="C33" s="23" t="s">
        <v>73</v>
      </c>
      <c r="D33" s="36"/>
      <c r="E33" s="6"/>
      <c r="F33" s="6"/>
      <c r="G33" s="22"/>
      <c r="H33" s="6"/>
      <c r="I33" s="22"/>
      <c r="J33" s="21"/>
      <c r="K33" s="56" t="s">
        <v>30</v>
      </c>
      <c r="L33" s="57" t="s">
        <v>72</v>
      </c>
      <c r="M33" s="71" t="s">
        <v>40</v>
      </c>
      <c r="N33" s="73"/>
      <c r="O33" s="60"/>
    </row>
    <row r="34" spans="2:15" ht="77.25" thickBot="1" x14ac:dyDescent="0.3">
      <c r="B34" s="28">
        <v>11</v>
      </c>
      <c r="C34" s="23" t="s">
        <v>74</v>
      </c>
      <c r="D34" s="36">
        <v>2</v>
      </c>
      <c r="E34" s="6" t="s">
        <v>23</v>
      </c>
      <c r="F34" s="6"/>
      <c r="G34" s="22"/>
      <c r="H34" s="6"/>
      <c r="I34" s="22"/>
      <c r="J34" s="21">
        <v>1</v>
      </c>
      <c r="K34" s="57" t="s">
        <v>30</v>
      </c>
      <c r="L34" s="57" t="s">
        <v>75</v>
      </c>
      <c r="M34" s="90" t="s">
        <v>40</v>
      </c>
      <c r="N34" s="59">
        <v>1505</v>
      </c>
      <c r="O34" s="60">
        <f t="shared" si="0"/>
        <v>1505</v>
      </c>
    </row>
    <row r="35" spans="2:15" x14ac:dyDescent="0.25">
      <c r="B35" s="4"/>
    </row>
    <row r="36" spans="2:15" x14ac:dyDescent="0.25">
      <c r="B36" s="4"/>
      <c r="M36" s="48" t="s">
        <v>85</v>
      </c>
      <c r="O36" s="49">
        <f>SUM(O14:O34)</f>
        <v>23616.2</v>
      </c>
    </row>
    <row r="37" spans="2:15" x14ac:dyDescent="0.25">
      <c r="B37" s="4"/>
    </row>
    <row r="38" spans="2:15" x14ac:dyDescent="0.25">
      <c r="B38" s="4"/>
      <c r="M38" s="48" t="s">
        <v>86</v>
      </c>
      <c r="O38" s="4">
        <f>0.19*O36</f>
        <v>4487.0780000000004</v>
      </c>
    </row>
    <row r="39" spans="2:15" x14ac:dyDescent="0.25">
      <c r="B39" s="4"/>
    </row>
    <row r="40" spans="2:15" x14ac:dyDescent="0.25">
      <c r="B40" s="4"/>
      <c r="M40" s="48" t="s">
        <v>87</v>
      </c>
      <c r="O40" s="49">
        <f>O36+O38</f>
        <v>28103.278000000002</v>
      </c>
    </row>
    <row r="41" spans="2:15" x14ac:dyDescent="0.25">
      <c r="B41" s="4"/>
      <c r="M41" s="48"/>
      <c r="O41" s="49"/>
    </row>
    <row r="42" spans="2:15" x14ac:dyDescent="0.25">
      <c r="B42" s="4"/>
      <c r="M42" s="48"/>
      <c r="O42" s="49"/>
    </row>
    <row r="43" spans="2:15" x14ac:dyDescent="0.25">
      <c r="B43" s="4"/>
      <c r="G43" s="3" t="s">
        <v>78</v>
      </c>
    </row>
    <row r="44" spans="2:15" ht="14.45" customHeight="1" x14ac:dyDescent="0.25">
      <c r="B44" s="4"/>
      <c r="G44" s="3" t="s">
        <v>79</v>
      </c>
    </row>
    <row r="45" spans="2:15" x14ac:dyDescent="0.25">
      <c r="B45" s="4"/>
      <c r="F45" s="147" t="s">
        <v>80</v>
      </c>
      <c r="G45" s="147"/>
      <c r="H45" s="147"/>
    </row>
  </sheetData>
  <autoFilter ref="B12:M34">
    <filterColumn colId="3" showButton="0"/>
    <filterColumn colId="4" showButton="0"/>
    <filterColumn colId="5" showButton="0"/>
    <filterColumn colId="6" showButton="0"/>
  </autoFilter>
  <mergeCells count="12">
    <mergeCell ref="O12:O13"/>
    <mergeCell ref="F45:H45"/>
    <mergeCell ref="B8:O8"/>
    <mergeCell ref="B9:O9"/>
    <mergeCell ref="B12:B13"/>
    <mergeCell ref="D12:D13"/>
    <mergeCell ref="E12:I12"/>
    <mergeCell ref="J12:J13"/>
    <mergeCell ref="K12:K13"/>
    <mergeCell ref="L12:L13"/>
    <mergeCell ref="M12:M13"/>
    <mergeCell ref="N12:N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tot</vt:lpstr>
      <vt:lpstr>Fotometric </vt:lpstr>
      <vt:lpstr>ERA </vt:lpstr>
      <vt:lpstr>'ERA '!Zona_de_imprimat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IONESCU</dc:creator>
  <cp:lastModifiedBy>Alina Moldovan</cp:lastModifiedBy>
  <cp:lastPrinted>2023-06-20T05:31:00Z</cp:lastPrinted>
  <dcterms:created xsi:type="dcterms:W3CDTF">2022-06-21T06:13:54Z</dcterms:created>
  <dcterms:modified xsi:type="dcterms:W3CDTF">2023-07-10T07:14:43Z</dcterms:modified>
</cp:coreProperties>
</file>